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 폴더\기업 리스트\빅웨이브로보틱스\청약\3. WM게시판-청약공지글\"/>
    </mc:Choice>
  </mc:AlternateContent>
  <bookViews>
    <workbookView xWindow="0" yWindow="0" windowWidth="28800" windowHeight="11595"/>
  </bookViews>
  <sheets>
    <sheet name="청약조견표" sheetId="3" r:id="rId1"/>
  </sheets>
  <definedNames>
    <definedName name="_xlnm.Print_Area" localSheetId="0">청약조견표!$A$1:$G$57</definedName>
  </definedNames>
  <calcPr calcId="162913"/>
</workbook>
</file>

<file path=xl/calcChain.xml><?xml version="1.0" encoding="utf-8"?>
<calcChain xmlns="http://schemas.openxmlformats.org/spreadsheetml/2006/main">
  <c r="A7" i="3" l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l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B6" i="3" l="1"/>
  <c r="D18" i="3" l="1"/>
  <c r="F18" i="3"/>
  <c r="D6" i="3"/>
  <c r="D7" i="3" l="1"/>
  <c r="F7" i="3"/>
  <c r="D8" i="3"/>
  <c r="F6" i="3"/>
  <c r="F8" i="3" l="1"/>
  <c r="D9" i="3"/>
  <c r="F9" i="3" l="1"/>
  <c r="D10" i="3"/>
  <c r="F10" i="3" l="1"/>
  <c r="D11" i="3" l="1"/>
  <c r="F11" i="3"/>
  <c r="D12" i="3" l="1"/>
  <c r="F12" i="3"/>
  <c r="F13" i="3" l="1"/>
  <c r="D13" i="3"/>
  <c r="F14" i="3" l="1"/>
  <c r="D14" i="3"/>
  <c r="D15" i="3" l="1"/>
  <c r="F15" i="3"/>
  <c r="D16" i="3" l="1"/>
  <c r="F16" i="3"/>
  <c r="F17" i="3" l="1"/>
  <c r="D17" i="3"/>
  <c r="D19" i="3" l="1"/>
  <c r="F19" i="3"/>
  <c r="D20" i="3" l="1"/>
  <c r="F20" i="3"/>
  <c r="D21" i="3" l="1"/>
  <c r="F21" i="3"/>
  <c r="D22" i="3" l="1"/>
  <c r="F22" i="3"/>
  <c r="D23" i="3" l="1"/>
  <c r="F23" i="3"/>
  <c r="D24" i="3" l="1"/>
  <c r="F24" i="3"/>
  <c r="F25" i="3" l="1"/>
  <c r="D25" i="3"/>
  <c r="F26" i="3" l="1"/>
  <c r="D26" i="3"/>
  <c r="D27" i="3" l="1"/>
  <c r="F27" i="3"/>
  <c r="F28" i="3" l="1"/>
  <c r="D28" i="3"/>
  <c r="F29" i="3" l="1"/>
  <c r="D29" i="3"/>
  <c r="F30" i="3" l="1"/>
  <c r="D30" i="3"/>
  <c r="F31" i="3" l="1"/>
  <c r="D31" i="3"/>
  <c r="F32" i="3" l="1"/>
  <c r="D32" i="3"/>
  <c r="F33" i="3" l="1"/>
  <c r="D33" i="3"/>
  <c r="F34" i="3" l="1"/>
  <c r="D34" i="3"/>
  <c r="F35" i="3" l="1"/>
  <c r="D35" i="3"/>
  <c r="F36" i="3" l="1"/>
  <c r="D36" i="3"/>
  <c r="F37" i="3" l="1"/>
  <c r="D37" i="3"/>
  <c r="F38" i="3" l="1"/>
  <c r="D38" i="3"/>
  <c r="F39" i="3" l="1"/>
  <c r="D39" i="3"/>
  <c r="F40" i="3" l="1"/>
  <c r="D40" i="3"/>
  <c r="F41" i="3" l="1"/>
  <c r="D41" i="3"/>
  <c r="F42" i="3" l="1"/>
  <c r="D42" i="3"/>
  <c r="F43" i="3" l="1"/>
  <c r="D43" i="3"/>
  <c r="F44" i="3" l="1"/>
  <c r="D44" i="3"/>
  <c r="F45" i="3" l="1"/>
  <c r="D45" i="3"/>
  <c r="D46" i="3" l="1"/>
  <c r="D47" i="3" l="1"/>
  <c r="D48" i="3" l="1"/>
  <c r="D49" i="3" l="1"/>
  <c r="D50" i="3" l="1"/>
  <c r="D51" i="3" l="1"/>
  <c r="D52" i="3" l="1"/>
  <c r="D53" i="3" l="1"/>
  <c r="D54" i="3" l="1"/>
  <c r="D55" i="3" l="1"/>
  <c r="D56" i="3" l="1"/>
  <c r="D57" i="3" l="1"/>
</calcChain>
</file>

<file path=xl/sharedStrings.xml><?xml version="1.0" encoding="utf-8"?>
<sst xmlns="http://schemas.openxmlformats.org/spreadsheetml/2006/main" count="24" uniqueCount="22">
  <si>
    <t>단가</t>
    <phoneticPr fontId="20" type="noConversion"/>
  </si>
  <si>
    <t>증거금율</t>
    <phoneticPr fontId="20" type="noConversion"/>
  </si>
  <si>
    <t>청약증거금</t>
    <phoneticPr fontId="20" type="noConversion"/>
  </si>
  <si>
    <t>우대</t>
    <phoneticPr fontId="20" type="noConversion"/>
  </si>
  <si>
    <t>일반</t>
    <phoneticPr fontId="20" type="noConversion"/>
  </si>
  <si>
    <t>일반 그룹</t>
    <phoneticPr fontId="20" type="noConversion"/>
  </si>
  <si>
    <t>우대 그룹</t>
    <phoneticPr fontId="20" type="noConversion"/>
  </si>
  <si>
    <t>발행가액</t>
    <phoneticPr fontId="20" type="noConversion"/>
  </si>
  <si>
    <t>청약단위</t>
  </si>
  <si>
    <t>청약주식수(주)</t>
    <phoneticPr fontId="20" type="noConversion"/>
  </si>
  <si>
    <r>
      <t>【</t>
    </r>
    <r>
      <rPr>
        <b/>
        <sz val="11"/>
        <color rgb="FF000000"/>
        <rFont val="맑은 고딕"/>
        <family val="3"/>
        <charset val="129"/>
        <scheme val="major"/>
      </rPr>
      <t> 미래에셋증권㈜의 일반청약자 청약단위</t>
    </r>
    <r>
      <rPr>
        <sz val="11"/>
        <color rgb="FF000000"/>
        <rFont val="맑은 고딕"/>
        <family val="3"/>
        <charset val="129"/>
        <scheme val="major"/>
      </rPr>
      <t> 】</t>
    </r>
    <phoneticPr fontId="20" type="noConversion"/>
  </si>
  <si>
    <t>청약주식수</t>
  </si>
  <si>
    <t>- 청약단위는 종목에 따라 다를 수 있습니다.</t>
    <phoneticPr fontId="20" type="noConversion"/>
  </si>
  <si>
    <t>10주 이상 ~ 100주 이하</t>
    <phoneticPr fontId="20" type="noConversion"/>
  </si>
  <si>
    <t>100주 초과 ~ 500주 이하</t>
    <phoneticPr fontId="20" type="noConversion"/>
  </si>
  <si>
    <t>500주 초과 ~ 1,000주 이하</t>
    <phoneticPr fontId="20" type="noConversion"/>
  </si>
  <si>
    <t>1,000주 초과 ~ 2,000주 이하</t>
    <phoneticPr fontId="20" type="noConversion"/>
  </si>
  <si>
    <t>2,000주 초과 ~ 5,000주 이하</t>
    <phoneticPr fontId="20" type="noConversion"/>
  </si>
  <si>
    <t>5,000주 초과</t>
    <phoneticPr fontId="20" type="noConversion"/>
  </si>
  <si>
    <t>청약일 2026년 9월 15일(화) ~ 16일(수)     환불일 : 2026년 9월 18일(금)</t>
    <phoneticPr fontId="20" type="noConversion"/>
  </si>
  <si>
    <t>- 전자공시시스템에 공시된 빅웨이브로보틱스 주식회사 증권신고서에서 발췌</t>
    <phoneticPr fontId="20" type="noConversion"/>
  </si>
  <si>
    <t>빅웨이브로보틱스 주식회사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</si>
</sst>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\ &quot;원&quot;"/>
    <numFmt numFmtId="177" formatCode="#,##0_ "/>
    <numFmt numFmtId="178" formatCode="#,##0&quot;주&quot;"/>
  </numFmts>
  <fonts count="29">
    <font>
      <sz val="9"/>
      <name val="Arial"/>
      <family val="2"/>
    </font>
    <font>
      <sz val="9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471B3"/>
        <bgColor indexed="64"/>
      </patternFill>
    </fill>
    <fill>
      <patternFill patternType="solid">
        <fgColor rgb="FFC7DFF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32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>
      <alignment vertical="center"/>
    </xf>
    <xf numFmtId="0" fontId="22" fillId="24" borderId="0" xfId="0" applyFont="1" applyFill="1">
      <alignment vertical="center"/>
    </xf>
    <xf numFmtId="9" fontId="21" fillId="0" borderId="10" xfId="0" applyNumberFormat="1" applyFont="1" applyBorder="1" applyAlignment="1">
      <alignment horizontal="center" vertical="center" shrinkToFit="1"/>
    </xf>
    <xf numFmtId="0" fontId="22" fillId="0" borderId="0" xfId="0" applyFont="1" applyFill="1">
      <alignment vertical="center"/>
    </xf>
    <xf numFmtId="177" fontId="22" fillId="26" borderId="10" xfId="0" applyNumberFormat="1" applyFont="1" applyFill="1" applyBorder="1" applyAlignment="1">
      <alignment horizontal="right" vertical="center"/>
    </xf>
    <xf numFmtId="41" fontId="21" fillId="0" borderId="10" xfId="32" applyFont="1" applyFill="1" applyBorder="1" applyAlignment="1">
      <alignment horizontal="center" vertical="center"/>
    </xf>
    <xf numFmtId="177" fontId="22" fillId="29" borderId="10" xfId="0" applyNumberFormat="1" applyFont="1" applyFill="1" applyBorder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41" fontId="26" fillId="0" borderId="0" xfId="32" applyFont="1">
      <alignment vertical="center"/>
    </xf>
    <xf numFmtId="0" fontId="26" fillId="0" borderId="0" xfId="0" applyFont="1" applyAlignme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28" fillId="30" borderId="10" xfId="0" applyFont="1" applyFill="1" applyBorder="1" applyAlignment="1">
      <alignment horizontal="center" vertical="center" wrapText="1"/>
    </xf>
    <xf numFmtId="0" fontId="21" fillId="0" borderId="0" xfId="0" quotePrefix="1" applyFont="1">
      <alignment vertical="center"/>
    </xf>
    <xf numFmtId="3" fontId="22" fillId="0" borderId="0" xfId="0" applyNumberFormat="1" applyFont="1">
      <alignment vertical="center"/>
    </xf>
    <xf numFmtId="177" fontId="21" fillId="31" borderId="10" xfId="0" applyNumberFormat="1" applyFont="1" applyFill="1" applyBorder="1" applyAlignment="1">
      <alignment horizontal="center" vertical="center" shrinkToFit="1"/>
    </xf>
    <xf numFmtId="0" fontId="22" fillId="32" borderId="0" xfId="0" applyFont="1" applyFill="1">
      <alignment vertical="center"/>
    </xf>
    <xf numFmtId="178" fontId="27" fillId="0" borderId="10" xfId="0" applyNumberFormat="1" applyFont="1" applyBorder="1" applyAlignment="1">
      <alignment horizontal="center" vertical="center" wrapText="1"/>
    </xf>
    <xf numFmtId="177" fontId="22" fillId="0" borderId="0" xfId="0" applyNumberFormat="1" applyFont="1" applyFill="1" applyBorder="1" applyAlignment="1">
      <alignment horizontal="right" vertical="center"/>
    </xf>
    <xf numFmtId="0" fontId="23" fillId="27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2" fillId="28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/>
    </xf>
    <xf numFmtId="176" fontId="21" fillId="25" borderId="12" xfId="0" applyNumberFormat="1" applyFont="1" applyFill="1" applyBorder="1" applyAlignment="1">
      <alignment horizontal="left" vertical="center"/>
    </xf>
    <xf numFmtId="176" fontId="21" fillId="25" borderId="13" xfId="0" applyNumberFormat="1" applyFont="1" applyFill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showGridLines="0" tabSelected="1" view="pageBreakPreview" zoomScaleNormal="100" zoomScaleSheetLayoutView="100" workbookViewId="0">
      <selection activeCell="A2" sqref="A2:D2"/>
    </sheetView>
  </sheetViews>
  <sheetFormatPr defaultColWidth="9.140625" defaultRowHeight="16.5"/>
  <cols>
    <col min="1" max="1" width="18.42578125" style="1" bestFit="1" customWidth="1"/>
    <col min="2" max="3" width="10.7109375" style="2" customWidth="1"/>
    <col min="4" max="4" width="23" style="2" customWidth="1"/>
    <col min="5" max="5" width="10.7109375" style="2" customWidth="1"/>
    <col min="6" max="6" width="24.85546875" style="5" customWidth="1"/>
    <col min="7" max="7" width="7" style="2" customWidth="1"/>
    <col min="8" max="8" width="9.140625" style="2"/>
    <col min="9" max="9" width="55.140625" style="2" bestFit="1" customWidth="1"/>
    <col min="10" max="10" width="11.5703125" style="2" bestFit="1" customWidth="1"/>
    <col min="11" max="16384" width="9.140625" style="2"/>
  </cols>
  <sheetData>
    <row r="1" spans="1:11" s="3" customFormat="1" ht="24" customHeight="1">
      <c r="A1" s="23" t="s">
        <v>21</v>
      </c>
      <c r="B1" s="23"/>
      <c r="C1" s="23"/>
      <c r="D1" s="23"/>
      <c r="E1" s="23"/>
      <c r="F1" s="23"/>
    </row>
    <row r="2" spans="1:11" s="3" customFormat="1" ht="24" customHeight="1">
      <c r="A2" s="28" t="s">
        <v>7</v>
      </c>
      <c r="B2" s="29"/>
      <c r="C2" s="29"/>
      <c r="D2" s="29"/>
      <c r="E2" s="30">
        <v>18000</v>
      </c>
      <c r="F2" s="31"/>
    </row>
    <row r="3" spans="1:11" ht="24" customHeight="1">
      <c r="A3" s="24" t="s">
        <v>19</v>
      </c>
      <c r="B3" s="25"/>
      <c r="C3" s="25"/>
      <c r="D3" s="25"/>
      <c r="E3" s="25"/>
      <c r="F3" s="25"/>
    </row>
    <row r="4" spans="1:11">
      <c r="A4" s="26" t="s">
        <v>9</v>
      </c>
      <c r="B4" s="26" t="s">
        <v>0</v>
      </c>
      <c r="C4" s="27" t="s">
        <v>6</v>
      </c>
      <c r="D4" s="27"/>
      <c r="E4" s="27" t="s">
        <v>5</v>
      </c>
      <c r="F4" s="27"/>
      <c r="I4" s="11" t="s">
        <v>10</v>
      </c>
      <c r="J4" s="14"/>
    </row>
    <row r="5" spans="1:11">
      <c r="A5" s="26"/>
      <c r="B5" s="26"/>
      <c r="C5" s="9" t="s">
        <v>1</v>
      </c>
      <c r="D5" s="10" t="s">
        <v>2</v>
      </c>
      <c r="E5" s="9" t="s">
        <v>1</v>
      </c>
      <c r="F5" s="10" t="s">
        <v>2</v>
      </c>
      <c r="I5" s="16" t="s">
        <v>11</v>
      </c>
      <c r="J5" s="16" t="s">
        <v>8</v>
      </c>
    </row>
    <row r="6" spans="1:11">
      <c r="A6" s="7">
        <v>10</v>
      </c>
      <c r="B6" s="19">
        <f>E2</f>
        <v>18000</v>
      </c>
      <c r="C6" s="4">
        <v>0.5</v>
      </c>
      <c r="D6" s="8">
        <f>A6*$B$6*$C$6</f>
        <v>90000</v>
      </c>
      <c r="E6" s="4">
        <v>0.5</v>
      </c>
      <c r="F6" s="6">
        <f t="shared" ref="F6:F24" si="0">A6*$B$6*$E$6</f>
        <v>90000</v>
      </c>
      <c r="I6" s="15" t="s">
        <v>13</v>
      </c>
      <c r="J6" s="21">
        <v>10</v>
      </c>
    </row>
    <row r="7" spans="1:11">
      <c r="A7" s="7">
        <f>A6+10</f>
        <v>20</v>
      </c>
      <c r="B7" s="19"/>
      <c r="C7" s="4"/>
      <c r="D7" s="8">
        <f t="shared" ref="D7:D24" si="1">A7*$B$6*$C$6</f>
        <v>180000</v>
      </c>
      <c r="E7" s="4"/>
      <c r="F7" s="6">
        <f t="shared" si="0"/>
        <v>180000</v>
      </c>
      <c r="I7" s="15" t="s">
        <v>14</v>
      </c>
      <c r="J7" s="21">
        <v>50</v>
      </c>
    </row>
    <row r="8" spans="1:11">
      <c r="A8" s="7">
        <f>A7+10</f>
        <v>30</v>
      </c>
      <c r="B8" s="19"/>
      <c r="C8" s="4"/>
      <c r="D8" s="8">
        <f t="shared" si="1"/>
        <v>270000</v>
      </c>
      <c r="E8" s="4"/>
      <c r="F8" s="6">
        <f t="shared" si="0"/>
        <v>270000</v>
      </c>
      <c r="I8" s="15" t="s">
        <v>15</v>
      </c>
      <c r="J8" s="21">
        <v>100</v>
      </c>
    </row>
    <row r="9" spans="1:11">
      <c r="A9" s="7">
        <f t="shared" ref="A9:A14" si="2">A8+10</f>
        <v>40</v>
      </c>
      <c r="B9" s="19"/>
      <c r="C9" s="4"/>
      <c r="D9" s="8">
        <f t="shared" si="1"/>
        <v>360000</v>
      </c>
      <c r="E9" s="4"/>
      <c r="F9" s="6">
        <f t="shared" si="0"/>
        <v>360000</v>
      </c>
      <c r="I9" s="15" t="s">
        <v>16</v>
      </c>
      <c r="J9" s="21">
        <v>200</v>
      </c>
    </row>
    <row r="10" spans="1:11">
      <c r="A10" s="7">
        <f t="shared" si="2"/>
        <v>50</v>
      </c>
      <c r="B10" s="19"/>
      <c r="C10" s="4"/>
      <c r="D10" s="8">
        <f t="shared" si="1"/>
        <v>450000</v>
      </c>
      <c r="E10" s="4"/>
      <c r="F10" s="6">
        <f t="shared" si="0"/>
        <v>450000</v>
      </c>
      <c r="I10" s="15" t="s">
        <v>17</v>
      </c>
      <c r="J10" s="21">
        <v>500</v>
      </c>
      <c r="K10"/>
    </row>
    <row r="11" spans="1:11">
      <c r="A11" s="7">
        <f t="shared" si="2"/>
        <v>60</v>
      </c>
      <c r="B11" s="19"/>
      <c r="C11" s="4"/>
      <c r="D11" s="8">
        <f t="shared" si="1"/>
        <v>540000</v>
      </c>
      <c r="E11" s="4"/>
      <c r="F11" s="6">
        <f t="shared" si="0"/>
        <v>540000</v>
      </c>
      <c r="I11" s="15" t="s">
        <v>18</v>
      </c>
      <c r="J11" s="21">
        <v>1000</v>
      </c>
      <c r="K11"/>
    </row>
    <row r="12" spans="1:11">
      <c r="A12" s="7">
        <f t="shared" si="2"/>
        <v>70</v>
      </c>
      <c r="B12" s="19"/>
      <c r="C12" s="4"/>
      <c r="D12" s="8">
        <f t="shared" si="1"/>
        <v>630000</v>
      </c>
      <c r="E12" s="4"/>
      <c r="F12" s="6">
        <f t="shared" si="0"/>
        <v>630000</v>
      </c>
    </row>
    <row r="13" spans="1:11">
      <c r="A13" s="7">
        <f t="shared" si="2"/>
        <v>80</v>
      </c>
      <c r="B13" s="19"/>
      <c r="C13" s="4"/>
      <c r="D13" s="8">
        <f t="shared" si="1"/>
        <v>720000</v>
      </c>
      <c r="E13" s="4"/>
      <c r="F13" s="6">
        <f t="shared" si="0"/>
        <v>720000</v>
      </c>
      <c r="I13" s="17" t="s">
        <v>20</v>
      </c>
    </row>
    <row r="14" spans="1:11">
      <c r="A14" s="7">
        <f t="shared" si="2"/>
        <v>90</v>
      </c>
      <c r="B14" s="19"/>
      <c r="C14" s="4"/>
      <c r="D14" s="8">
        <f t="shared" ref="D14" si="3">A14*$B$6*$C$6</f>
        <v>810000</v>
      </c>
      <c r="E14" s="4"/>
      <c r="F14" s="6">
        <f t="shared" ref="F14" si="4">A14*$B$6*$E$6</f>
        <v>810000</v>
      </c>
      <c r="I14" s="17" t="s">
        <v>12</v>
      </c>
    </row>
    <row r="15" spans="1:11">
      <c r="A15" s="7">
        <f>A14+10</f>
        <v>100</v>
      </c>
      <c r="B15" s="19"/>
      <c r="C15" s="4"/>
      <c r="D15" s="8">
        <f t="shared" si="1"/>
        <v>900000</v>
      </c>
      <c r="E15" s="4"/>
      <c r="F15" s="6">
        <f t="shared" si="0"/>
        <v>900000</v>
      </c>
      <c r="I15" s="17"/>
    </row>
    <row r="16" spans="1:11">
      <c r="A16" s="7">
        <f>A15+50</f>
        <v>150</v>
      </c>
      <c r="B16" s="19"/>
      <c r="C16" s="4"/>
      <c r="D16" s="8">
        <f t="shared" si="1"/>
        <v>1350000</v>
      </c>
      <c r="E16" s="4"/>
      <c r="F16" s="6">
        <f t="shared" si="0"/>
        <v>1350000</v>
      </c>
    </row>
    <row r="17" spans="1:10">
      <c r="A17" s="7">
        <f t="shared" ref="A17:A23" si="5">A16+50</f>
        <v>200</v>
      </c>
      <c r="B17" s="19"/>
      <c r="C17" s="4"/>
      <c r="D17" s="8">
        <f t="shared" si="1"/>
        <v>1800000</v>
      </c>
      <c r="E17" s="4"/>
      <c r="F17" s="6">
        <f t="shared" si="0"/>
        <v>1800000</v>
      </c>
      <c r="I17" s="12" t="s">
        <v>3</v>
      </c>
      <c r="J17" s="13">
        <v>23000</v>
      </c>
    </row>
    <row r="18" spans="1:10" s="5" customFormat="1">
      <c r="A18" s="7">
        <f t="shared" si="5"/>
        <v>250</v>
      </c>
      <c r="B18" s="19"/>
      <c r="C18" s="4"/>
      <c r="D18" s="8">
        <f t="shared" si="1"/>
        <v>2250000</v>
      </c>
      <c r="E18" s="4"/>
      <c r="F18" s="6">
        <f t="shared" si="0"/>
        <v>2250000</v>
      </c>
      <c r="G18" s="2"/>
      <c r="I18" s="12" t="s">
        <v>4</v>
      </c>
      <c r="J18" s="13">
        <v>11000</v>
      </c>
    </row>
    <row r="19" spans="1:10">
      <c r="A19" s="7">
        <f t="shared" si="5"/>
        <v>300</v>
      </c>
      <c r="B19" s="19"/>
      <c r="C19" s="4"/>
      <c r="D19" s="8">
        <f t="shared" si="1"/>
        <v>2700000</v>
      </c>
      <c r="E19" s="4"/>
      <c r="F19" s="6">
        <f t="shared" si="0"/>
        <v>2700000</v>
      </c>
    </row>
    <row r="20" spans="1:10">
      <c r="A20" s="7">
        <f t="shared" si="5"/>
        <v>350</v>
      </c>
      <c r="B20" s="19"/>
      <c r="C20" s="4"/>
      <c r="D20" s="8">
        <f t="shared" si="1"/>
        <v>3150000</v>
      </c>
      <c r="E20" s="4"/>
      <c r="F20" s="6">
        <f t="shared" si="0"/>
        <v>3150000</v>
      </c>
      <c r="I20" s="5"/>
      <c r="J20" s="5"/>
    </row>
    <row r="21" spans="1:10">
      <c r="A21" s="7">
        <f t="shared" si="5"/>
        <v>400</v>
      </c>
      <c r="B21" s="19"/>
      <c r="C21" s="4"/>
      <c r="D21" s="8">
        <f t="shared" si="1"/>
        <v>3600000</v>
      </c>
      <c r="E21" s="4"/>
      <c r="F21" s="6">
        <f t="shared" si="0"/>
        <v>3600000</v>
      </c>
    </row>
    <row r="22" spans="1:10">
      <c r="A22" s="7">
        <f t="shared" si="5"/>
        <v>450</v>
      </c>
      <c r="B22" s="19"/>
      <c r="C22" s="4"/>
      <c r="D22" s="8">
        <f t="shared" si="1"/>
        <v>4050000</v>
      </c>
      <c r="E22" s="4"/>
      <c r="F22" s="6">
        <f t="shared" si="0"/>
        <v>4050000</v>
      </c>
      <c r="I22" s="18"/>
    </row>
    <row r="23" spans="1:10">
      <c r="A23" s="7">
        <f t="shared" si="5"/>
        <v>500</v>
      </c>
      <c r="B23" s="19"/>
      <c r="C23" s="4"/>
      <c r="D23" s="8">
        <f t="shared" si="1"/>
        <v>4500000</v>
      </c>
      <c r="E23" s="4"/>
      <c r="F23" s="6">
        <f t="shared" si="0"/>
        <v>4500000</v>
      </c>
    </row>
    <row r="24" spans="1:10">
      <c r="A24" s="7">
        <f t="shared" ref="A24:A28" si="6">A23+100</f>
        <v>600</v>
      </c>
      <c r="B24" s="19"/>
      <c r="C24" s="4"/>
      <c r="D24" s="8">
        <f t="shared" si="1"/>
        <v>5400000</v>
      </c>
      <c r="E24" s="4"/>
      <c r="F24" s="6">
        <f t="shared" si="0"/>
        <v>5400000</v>
      </c>
    </row>
    <row r="25" spans="1:10">
      <c r="A25" s="7">
        <f t="shared" si="6"/>
        <v>700</v>
      </c>
      <c r="B25" s="19"/>
      <c r="C25" s="4"/>
      <c r="D25" s="8">
        <f t="shared" ref="D25:D44" si="7">A25*$B$6*$C$6</f>
        <v>6300000</v>
      </c>
      <c r="E25" s="4"/>
      <c r="F25" s="6">
        <f t="shared" ref="F25:F45" si="8">A25*$B$6*$E$6</f>
        <v>6300000</v>
      </c>
    </row>
    <row r="26" spans="1:10">
      <c r="A26" s="7">
        <f t="shared" si="6"/>
        <v>800</v>
      </c>
      <c r="B26" s="19"/>
      <c r="C26" s="4"/>
      <c r="D26" s="8">
        <f t="shared" si="7"/>
        <v>7200000</v>
      </c>
      <c r="E26" s="4"/>
      <c r="F26" s="6">
        <f t="shared" si="8"/>
        <v>7200000</v>
      </c>
    </row>
    <row r="27" spans="1:10">
      <c r="A27" s="7">
        <f t="shared" si="6"/>
        <v>900</v>
      </c>
      <c r="B27" s="19"/>
      <c r="C27" s="4"/>
      <c r="D27" s="8">
        <f t="shared" si="7"/>
        <v>8100000</v>
      </c>
      <c r="E27" s="4"/>
      <c r="F27" s="6">
        <f t="shared" si="8"/>
        <v>8100000</v>
      </c>
    </row>
    <row r="28" spans="1:10">
      <c r="A28" s="7">
        <f t="shared" si="6"/>
        <v>1000</v>
      </c>
      <c r="B28" s="19"/>
      <c r="C28" s="4"/>
      <c r="D28" s="8">
        <f t="shared" si="7"/>
        <v>9000000</v>
      </c>
      <c r="E28" s="4"/>
      <c r="F28" s="6">
        <f t="shared" si="8"/>
        <v>9000000</v>
      </c>
    </row>
    <row r="29" spans="1:10">
      <c r="A29" s="7">
        <f>A28+200</f>
        <v>1200</v>
      </c>
      <c r="B29" s="19"/>
      <c r="C29" s="4"/>
      <c r="D29" s="8">
        <f t="shared" si="7"/>
        <v>10800000</v>
      </c>
      <c r="E29" s="4"/>
      <c r="F29" s="6">
        <f t="shared" si="8"/>
        <v>10800000</v>
      </c>
    </row>
    <row r="30" spans="1:10">
      <c r="A30" s="7">
        <f t="shared" ref="A30:A33" si="9">A29+200</f>
        <v>1400</v>
      </c>
      <c r="B30" s="19"/>
      <c r="C30" s="4"/>
      <c r="D30" s="8">
        <f t="shared" si="7"/>
        <v>12600000</v>
      </c>
      <c r="E30" s="4"/>
      <c r="F30" s="6">
        <f t="shared" si="8"/>
        <v>12600000</v>
      </c>
    </row>
    <row r="31" spans="1:10">
      <c r="A31" s="7">
        <f t="shared" si="9"/>
        <v>1600</v>
      </c>
      <c r="B31" s="19"/>
      <c r="C31" s="4"/>
      <c r="D31" s="8">
        <f t="shared" si="7"/>
        <v>14400000</v>
      </c>
      <c r="E31" s="4"/>
      <c r="F31" s="6">
        <f t="shared" si="8"/>
        <v>14400000</v>
      </c>
    </row>
    <row r="32" spans="1:10">
      <c r="A32" s="7">
        <f t="shared" si="9"/>
        <v>1800</v>
      </c>
      <c r="B32" s="19"/>
      <c r="C32" s="4"/>
      <c r="D32" s="8">
        <f t="shared" si="7"/>
        <v>16200000</v>
      </c>
      <c r="E32" s="4"/>
      <c r="F32" s="6">
        <f t="shared" si="8"/>
        <v>16200000</v>
      </c>
    </row>
    <row r="33" spans="1:7">
      <c r="A33" s="7">
        <f t="shared" si="9"/>
        <v>2000</v>
      </c>
      <c r="B33" s="19"/>
      <c r="C33" s="4"/>
      <c r="D33" s="8">
        <f t="shared" si="7"/>
        <v>18000000</v>
      </c>
      <c r="E33" s="4"/>
      <c r="F33" s="6">
        <f t="shared" si="8"/>
        <v>18000000</v>
      </c>
    </row>
    <row r="34" spans="1:7">
      <c r="A34" s="7">
        <f>A33+500</f>
        <v>2500</v>
      </c>
      <c r="B34" s="19"/>
      <c r="C34" s="4"/>
      <c r="D34" s="8">
        <f t="shared" si="7"/>
        <v>22500000</v>
      </c>
      <c r="E34" s="4"/>
      <c r="F34" s="6">
        <f t="shared" si="8"/>
        <v>22500000</v>
      </c>
    </row>
    <row r="35" spans="1:7">
      <c r="A35" s="7">
        <f t="shared" ref="A35:A39" si="10">A34+500</f>
        <v>3000</v>
      </c>
      <c r="B35" s="19"/>
      <c r="C35" s="4"/>
      <c r="D35" s="8">
        <f t="shared" si="7"/>
        <v>27000000</v>
      </c>
      <c r="E35" s="4"/>
      <c r="F35" s="6">
        <f t="shared" si="8"/>
        <v>27000000</v>
      </c>
    </row>
    <row r="36" spans="1:7">
      <c r="A36" s="7">
        <f t="shared" si="10"/>
        <v>3500</v>
      </c>
      <c r="B36" s="19"/>
      <c r="C36" s="4"/>
      <c r="D36" s="8">
        <f t="shared" si="7"/>
        <v>31500000</v>
      </c>
      <c r="E36" s="4"/>
      <c r="F36" s="6">
        <f t="shared" si="8"/>
        <v>31500000</v>
      </c>
    </row>
    <row r="37" spans="1:7">
      <c r="A37" s="7">
        <f t="shared" si="10"/>
        <v>4000</v>
      </c>
      <c r="B37" s="19"/>
      <c r="C37" s="4"/>
      <c r="D37" s="8">
        <f t="shared" si="7"/>
        <v>36000000</v>
      </c>
      <c r="E37" s="4"/>
      <c r="F37" s="6">
        <f t="shared" si="8"/>
        <v>36000000</v>
      </c>
    </row>
    <row r="38" spans="1:7">
      <c r="A38" s="7">
        <f t="shared" si="10"/>
        <v>4500</v>
      </c>
      <c r="B38" s="19"/>
      <c r="C38" s="4"/>
      <c r="D38" s="8">
        <f t="shared" si="7"/>
        <v>40500000</v>
      </c>
      <c r="E38" s="4"/>
      <c r="F38" s="6">
        <f t="shared" si="8"/>
        <v>40500000</v>
      </c>
    </row>
    <row r="39" spans="1:7">
      <c r="A39" s="7">
        <f t="shared" si="10"/>
        <v>5000</v>
      </c>
      <c r="B39" s="19"/>
      <c r="C39" s="4"/>
      <c r="D39" s="8">
        <f t="shared" si="7"/>
        <v>45000000</v>
      </c>
      <c r="E39" s="4"/>
      <c r="F39" s="6">
        <f t="shared" si="8"/>
        <v>45000000</v>
      </c>
    </row>
    <row r="40" spans="1:7">
      <c r="A40" s="7">
        <f>A39+1000</f>
        <v>6000</v>
      </c>
      <c r="B40" s="19"/>
      <c r="C40" s="4"/>
      <c r="D40" s="8">
        <f t="shared" si="7"/>
        <v>54000000</v>
      </c>
      <c r="E40" s="4"/>
      <c r="F40" s="6">
        <f t="shared" si="8"/>
        <v>54000000</v>
      </c>
    </row>
    <row r="41" spans="1:7">
      <c r="A41" s="7">
        <f t="shared" ref="A41:A57" si="11">A40+1000</f>
        <v>7000</v>
      </c>
      <c r="B41" s="19"/>
      <c r="C41" s="4"/>
      <c r="D41" s="8">
        <f t="shared" si="7"/>
        <v>63000000</v>
      </c>
      <c r="E41" s="4"/>
      <c r="F41" s="6">
        <f t="shared" si="8"/>
        <v>63000000</v>
      </c>
    </row>
    <row r="42" spans="1:7" s="20" customFormat="1">
      <c r="A42" s="7">
        <f t="shared" si="11"/>
        <v>8000</v>
      </c>
      <c r="B42" s="19"/>
      <c r="C42" s="4"/>
      <c r="D42" s="8">
        <f t="shared" si="7"/>
        <v>72000000</v>
      </c>
      <c r="E42" s="4"/>
      <c r="F42" s="6">
        <f t="shared" si="8"/>
        <v>72000000</v>
      </c>
      <c r="G42" s="2"/>
    </row>
    <row r="43" spans="1:7">
      <c r="A43" s="7">
        <f t="shared" si="11"/>
        <v>9000</v>
      </c>
      <c r="B43" s="19"/>
      <c r="C43" s="4"/>
      <c r="D43" s="8">
        <f t="shared" si="7"/>
        <v>81000000</v>
      </c>
      <c r="E43" s="4"/>
      <c r="F43" s="6">
        <f t="shared" si="8"/>
        <v>81000000</v>
      </c>
    </row>
    <row r="44" spans="1:7">
      <c r="A44" s="7">
        <f t="shared" si="11"/>
        <v>10000</v>
      </c>
      <c r="B44" s="19"/>
      <c r="C44" s="4"/>
      <c r="D44" s="8">
        <f t="shared" si="7"/>
        <v>90000000</v>
      </c>
      <c r="E44" s="4"/>
      <c r="F44" s="6">
        <f t="shared" si="8"/>
        <v>90000000</v>
      </c>
    </row>
    <row r="45" spans="1:7">
      <c r="A45" s="7">
        <f t="shared" si="11"/>
        <v>11000</v>
      </c>
      <c r="B45" s="19"/>
      <c r="C45" s="4"/>
      <c r="D45" s="8">
        <f t="shared" ref="D45:D54" si="12">A45*$B$6*$C$6</f>
        <v>99000000</v>
      </c>
      <c r="E45" s="4"/>
      <c r="F45" s="6">
        <f t="shared" si="8"/>
        <v>99000000</v>
      </c>
    </row>
    <row r="46" spans="1:7">
      <c r="A46" s="7">
        <f t="shared" si="11"/>
        <v>12000</v>
      </c>
      <c r="B46" s="19"/>
      <c r="C46" s="4"/>
      <c r="D46" s="8">
        <f t="shared" si="12"/>
        <v>108000000</v>
      </c>
      <c r="E46" s="4"/>
      <c r="F46" s="22"/>
    </row>
    <row r="47" spans="1:7">
      <c r="A47" s="7">
        <f t="shared" si="11"/>
        <v>13000</v>
      </c>
      <c r="B47" s="19"/>
      <c r="C47" s="4"/>
      <c r="D47" s="8">
        <f t="shared" si="12"/>
        <v>117000000</v>
      </c>
      <c r="E47" s="4"/>
      <c r="F47" s="22"/>
    </row>
    <row r="48" spans="1:7">
      <c r="A48" s="7">
        <f t="shared" si="11"/>
        <v>14000</v>
      </c>
      <c r="B48" s="19"/>
      <c r="C48" s="4"/>
      <c r="D48" s="8">
        <f t="shared" si="12"/>
        <v>126000000</v>
      </c>
      <c r="E48" s="4"/>
      <c r="F48" s="22"/>
    </row>
    <row r="49" spans="1:6">
      <c r="A49" s="7">
        <f t="shared" si="11"/>
        <v>15000</v>
      </c>
      <c r="B49" s="19"/>
      <c r="C49" s="4"/>
      <c r="D49" s="8">
        <f t="shared" si="12"/>
        <v>135000000</v>
      </c>
      <c r="E49" s="4"/>
      <c r="F49" s="22"/>
    </row>
    <row r="50" spans="1:6">
      <c r="A50" s="7">
        <f t="shared" si="11"/>
        <v>16000</v>
      </c>
      <c r="B50" s="19"/>
      <c r="C50" s="4"/>
      <c r="D50" s="8">
        <f t="shared" si="12"/>
        <v>144000000</v>
      </c>
      <c r="E50" s="4"/>
      <c r="F50" s="22"/>
    </row>
    <row r="51" spans="1:6" ht="16.7" customHeight="1">
      <c r="A51" s="7">
        <f t="shared" si="11"/>
        <v>17000</v>
      </c>
      <c r="B51" s="19"/>
      <c r="C51" s="4"/>
      <c r="D51" s="8">
        <f t="shared" si="12"/>
        <v>153000000</v>
      </c>
      <c r="E51" s="4"/>
      <c r="F51" s="22"/>
    </row>
    <row r="52" spans="1:6">
      <c r="A52" s="7">
        <f t="shared" si="11"/>
        <v>18000</v>
      </c>
      <c r="B52" s="19"/>
      <c r="C52" s="4"/>
      <c r="D52" s="8">
        <f t="shared" si="12"/>
        <v>162000000</v>
      </c>
      <c r="E52" s="4"/>
      <c r="F52" s="22"/>
    </row>
    <row r="53" spans="1:6">
      <c r="A53" s="7">
        <f t="shared" si="11"/>
        <v>19000</v>
      </c>
      <c r="B53" s="19"/>
      <c r="C53" s="4"/>
      <c r="D53" s="8">
        <f t="shared" si="12"/>
        <v>171000000</v>
      </c>
      <c r="E53" s="4"/>
      <c r="F53" s="22"/>
    </row>
    <row r="54" spans="1:6">
      <c r="A54" s="7">
        <f t="shared" si="11"/>
        <v>20000</v>
      </c>
      <c r="B54" s="19"/>
      <c r="C54" s="4"/>
      <c r="D54" s="8">
        <f t="shared" si="12"/>
        <v>180000000</v>
      </c>
      <c r="E54" s="4"/>
      <c r="F54" s="22"/>
    </row>
    <row r="55" spans="1:6">
      <c r="A55" s="7">
        <f t="shared" si="11"/>
        <v>21000</v>
      </c>
      <c r="B55" s="19"/>
      <c r="C55" s="4"/>
      <c r="D55" s="8">
        <f t="shared" ref="D55:D57" si="13">A55*$B$6*$C$6</f>
        <v>189000000</v>
      </c>
      <c r="E55" s="4"/>
      <c r="F55" s="22"/>
    </row>
    <row r="56" spans="1:6">
      <c r="A56" s="7">
        <f t="shared" si="11"/>
        <v>22000</v>
      </c>
      <c r="B56" s="19"/>
      <c r="C56" s="4"/>
      <c r="D56" s="8">
        <f t="shared" si="13"/>
        <v>198000000</v>
      </c>
      <c r="E56" s="4"/>
      <c r="F56" s="22"/>
    </row>
    <row r="57" spans="1:6">
      <c r="A57" s="7">
        <f t="shared" si="11"/>
        <v>23000</v>
      </c>
      <c r="B57" s="19"/>
      <c r="C57" s="4"/>
      <c r="D57" s="8">
        <f t="shared" si="13"/>
        <v>207000000</v>
      </c>
      <c r="E57" s="4"/>
      <c r="F57" s="22"/>
    </row>
  </sheetData>
  <mergeCells count="8">
    <mergeCell ref="A1:F1"/>
    <mergeCell ref="A3:F3"/>
    <mergeCell ref="A4:A5"/>
    <mergeCell ref="B4:B5"/>
    <mergeCell ref="E4:F4"/>
    <mergeCell ref="C4:D4"/>
    <mergeCell ref="A2:D2"/>
    <mergeCell ref="E2:F2"/>
  </mergeCells>
  <phoneticPr fontId="20" type="noConversion"/>
  <pageMargins left="0.7" right="0.7" top="0.75" bottom="0.75" header="0.3" footer="0.3"/>
  <pageSetup paperSize="9" scale="92" fitToHeight="0" orientation="portrait" r:id="rId1"/>
  <rowBreaks count="1" manualBreakCount="1">
    <brk id="4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청약조견표</vt:lpstr>
      <vt:lpstr>청약조견표!Print_Area</vt:lpstr>
    </vt:vector>
  </TitlesOfParts>
  <Company>대우증권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Choi</dc:creator>
  <cp:lastModifiedBy>이윤후</cp:lastModifiedBy>
  <cp:lastPrinted>2021-04-27T01:19:31Z</cp:lastPrinted>
  <dcterms:created xsi:type="dcterms:W3CDTF">2010-02-17T06:27:59Z</dcterms:created>
  <dcterms:modified xsi:type="dcterms:W3CDTF">2026-09-14T10:34:49Z</dcterms:modified>
</cp:coreProperties>
</file>